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SAR 2026\"/>
    </mc:Choice>
  </mc:AlternateContent>
  <xr:revisionPtr revIDLastSave="0" documentId="13_ncr:1_{001525BF-0CCA-4040-93E0-C51EAF570453}" xr6:coauthVersionLast="47" xr6:coauthVersionMax="47" xr10:uidLastSave="{00000000-0000-0000-0000-000000000000}"/>
  <bookViews>
    <workbookView xWindow="3510" yWindow="720" windowWidth="19740" windowHeight="15480" activeTab="1" xr2:uid="{69019501-C995-4A52-9DA0-DCC3E762511C}"/>
  </bookViews>
  <sheets>
    <sheet name="2021 to 2024 4 year comparison" sheetId="1" r:id="rId1"/>
    <sheet name="2021-2025 year comparis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I28" i="2"/>
  <c r="J30" i="2"/>
  <c r="J26" i="2"/>
  <c r="J24" i="2"/>
  <c r="J22" i="2"/>
  <c r="J20" i="2"/>
  <c r="J18" i="2"/>
  <c r="J16" i="2"/>
  <c r="J14" i="2"/>
  <c r="J10" i="2"/>
  <c r="J8" i="2"/>
  <c r="J6" i="2"/>
  <c r="J4" i="2"/>
  <c r="J2" i="2"/>
  <c r="H26" i="2"/>
  <c r="D2" i="2"/>
  <c r="B28" i="2"/>
  <c r="C28" i="2"/>
  <c r="E28" i="2"/>
  <c r="G28" i="2"/>
  <c r="J28" i="2" s="1"/>
  <c r="D4" i="2"/>
  <c r="H30" i="2"/>
  <c r="F30" i="2"/>
  <c r="D30" i="2"/>
  <c r="F26" i="2"/>
  <c r="D26" i="2"/>
  <c r="H24" i="2"/>
  <c r="F24" i="2"/>
  <c r="D24" i="2"/>
  <c r="H22" i="2"/>
  <c r="F22" i="2"/>
  <c r="D22" i="2"/>
  <c r="H20" i="2"/>
  <c r="F20" i="2"/>
  <c r="D20" i="2"/>
  <c r="H18" i="2"/>
  <c r="F18" i="2"/>
  <c r="D18" i="2"/>
  <c r="H16" i="2"/>
  <c r="F16" i="2"/>
  <c r="D16" i="2"/>
  <c r="H14" i="2"/>
  <c r="F14" i="2"/>
  <c r="D14" i="2"/>
  <c r="H12" i="2"/>
  <c r="F12" i="2"/>
  <c r="D12" i="2"/>
  <c r="H10" i="2"/>
  <c r="F10" i="2"/>
  <c r="D10" i="2"/>
  <c r="H8" i="2"/>
  <c r="F8" i="2"/>
  <c r="D8" i="2"/>
  <c r="H6" i="2"/>
  <c r="F6" i="2"/>
  <c r="D6" i="2"/>
  <c r="H4" i="2"/>
  <c r="F4" i="2"/>
  <c r="H2" i="2"/>
  <c r="F2" i="2"/>
  <c r="J6" i="1"/>
  <c r="J4" i="1"/>
  <c r="I30" i="1"/>
  <c r="I28" i="1"/>
  <c r="I26" i="1"/>
  <c r="I24" i="1"/>
  <c r="I22" i="1"/>
  <c r="I20" i="1"/>
  <c r="I18" i="1"/>
  <c r="I16" i="1"/>
  <c r="I14" i="1"/>
  <c r="I12" i="1"/>
  <c r="I10" i="1"/>
  <c r="I8" i="1"/>
  <c r="I6" i="1"/>
  <c r="I4" i="1"/>
  <c r="J2" i="1"/>
  <c r="I2" i="1"/>
  <c r="J30" i="1"/>
  <c r="J28" i="1"/>
  <c r="J26" i="1"/>
  <c r="J24" i="1"/>
  <c r="J22" i="1"/>
  <c r="J20" i="1"/>
  <c r="J18" i="1"/>
  <c r="J16" i="1"/>
  <c r="J14" i="1"/>
  <c r="J12" i="1"/>
  <c r="J10" i="1"/>
  <c r="J8" i="1"/>
  <c r="H12" i="1"/>
  <c r="H30" i="1"/>
  <c r="H28" i="1"/>
  <c r="H26" i="1"/>
  <c r="H24" i="1"/>
  <c r="H22" i="1"/>
  <c r="H20" i="1"/>
  <c r="H18" i="1"/>
  <c r="H16" i="1"/>
  <c r="H14" i="1"/>
  <c r="H10" i="1"/>
  <c r="H8" i="1"/>
  <c r="H6" i="1"/>
  <c r="H4" i="1"/>
  <c r="H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4" i="1"/>
  <c r="F2" i="1"/>
  <c r="D30" i="1"/>
  <c r="D28" i="1"/>
  <c r="D26" i="1"/>
  <c r="D24" i="1"/>
  <c r="D22" i="1"/>
  <c r="D20" i="1"/>
  <c r="D18" i="1"/>
  <c r="D16" i="1"/>
  <c r="D14" i="1"/>
  <c r="D12" i="1"/>
  <c r="D10" i="1"/>
  <c r="D8" i="1"/>
  <c r="D6" i="1"/>
  <c r="D4" i="1"/>
  <c r="F28" i="2" l="1"/>
  <c r="D28" i="2"/>
  <c r="H28" i="2"/>
</calcChain>
</file>

<file path=xl/sharedStrings.xml><?xml version="1.0" encoding="utf-8"?>
<sst xmlns="http://schemas.openxmlformats.org/spreadsheetml/2006/main" count="77" uniqueCount="48">
  <si>
    <t>PSAR 2024  - 4 Year Comparision - Calendar Year</t>
  </si>
  <si>
    <t>Year of 2021</t>
  </si>
  <si>
    <t>Year of 2022</t>
  </si>
  <si>
    <t>% Change (2021/2022)</t>
  </si>
  <si>
    <t>Year of 2023</t>
  </si>
  <si>
    <t>% Change (2022/2023)</t>
  </si>
  <si>
    <t>Year of 2024</t>
  </si>
  <si>
    <t>% Change (2023/2024)</t>
  </si>
  <si>
    <t>% Change (2021/2024)</t>
  </si>
  <si>
    <t>Calls for Service</t>
  </si>
  <si>
    <r>
      <t xml:space="preserve">Part 1 Crimes </t>
    </r>
    <r>
      <rPr>
        <b/>
        <sz val="8"/>
        <color rgb="FF000000"/>
        <rFont val="Calibri"/>
        <family val="2"/>
      </rPr>
      <t xml:space="preserve"> 0100-0817</t>
    </r>
  </si>
  <si>
    <r>
      <t xml:space="preserve">Part 2 Crimes </t>
    </r>
    <r>
      <rPr>
        <b/>
        <sz val="8"/>
        <color rgb="FF000000"/>
        <rFont val="Calibri"/>
        <family val="2"/>
      </rPr>
      <t>0901-2903</t>
    </r>
  </si>
  <si>
    <r>
      <t xml:space="preserve">Part 3 Crimes </t>
    </r>
    <r>
      <rPr>
        <b/>
        <sz val="8"/>
        <color rgb="FF000000"/>
        <rFont val="Calibri"/>
        <family val="2"/>
      </rPr>
      <t>3500 - 6503</t>
    </r>
  </si>
  <si>
    <r>
      <t xml:space="preserve">Traffic Collisions </t>
    </r>
    <r>
      <rPr>
        <b/>
        <sz val="8"/>
        <rFont val="Calibri"/>
        <family val="2"/>
      </rPr>
      <t>3000 - 3499</t>
    </r>
  </si>
  <si>
    <t>Avg % CFS with 2 plus officers</t>
  </si>
  <si>
    <t>Traffic Stops</t>
  </si>
  <si>
    <t>RPRLRLSR.R1 or R2, T-TS</t>
  </si>
  <si>
    <t>Title 28 Citations</t>
  </si>
  <si>
    <t>Citation Screen</t>
  </si>
  <si>
    <t>Title 28 Written Warnings</t>
  </si>
  <si>
    <t>Warning Screen</t>
  </si>
  <si>
    <t>Misdemeanor Arrests</t>
  </si>
  <si>
    <t>RPJLASR.X3 M-M3 (Person)</t>
  </si>
  <si>
    <t>Felony Arrests</t>
  </si>
  <si>
    <t>RPJLASR.X3 F-F6 (Person)</t>
  </si>
  <si>
    <t>Priority 1  Response Time</t>
  </si>
  <si>
    <t>RPCDBEST.R3 (Quarterly Times / by 4 for Averrage)</t>
  </si>
  <si>
    <t>Priority 2 Response Time</t>
  </si>
  <si>
    <t>Yearly CFS &amp; Traffic Contacts</t>
  </si>
  <si>
    <t>CFS, Traffic Stops, Citations,Written Warnings</t>
  </si>
  <si>
    <t>Report Writing, Follow Up &amp; Administrative Tasks</t>
  </si>
  <si>
    <t>Busy Other Activity 10-6</t>
  </si>
  <si>
    <t>Z:/PSAR</t>
  </si>
  <si>
    <t>rplwisr.r8</t>
  </si>
  <si>
    <r>
      <t xml:space="preserve">Part 1 Crimes </t>
    </r>
    <r>
      <rPr>
        <b/>
        <sz val="8"/>
        <rFont val="Calibri"/>
        <family val="2"/>
      </rPr>
      <t xml:space="preserve"> 0100-0817</t>
    </r>
  </si>
  <si>
    <r>
      <t xml:space="preserve">Part 2 Crimes </t>
    </r>
    <r>
      <rPr>
        <b/>
        <sz val="8"/>
        <rFont val="Calibri"/>
        <family val="2"/>
      </rPr>
      <t>0901-2903</t>
    </r>
  </si>
  <si>
    <r>
      <t xml:space="preserve">Part 3 Crimes </t>
    </r>
    <r>
      <rPr>
        <b/>
        <sz val="8"/>
        <rFont val="Calibri"/>
        <family val="2"/>
      </rPr>
      <t>3500 - 6506</t>
    </r>
  </si>
  <si>
    <t>RPRLRLSR.(R2), T-TS</t>
  </si>
  <si>
    <r>
      <t xml:space="preserve">Title 28 Citations </t>
    </r>
    <r>
      <rPr>
        <b/>
        <sz val="8"/>
        <rFont val="Calibri"/>
        <family val="2"/>
      </rPr>
      <t>(NOT Violations)</t>
    </r>
  </si>
  <si>
    <t>Citation Screen -ALL Citations</t>
  </si>
  <si>
    <t xml:space="preserve"> </t>
  </si>
  <si>
    <t>RPCDBEST.R3 (Quarterly Times / by 4 for Average)</t>
  </si>
  <si>
    <t>Z:/PSAR Date I Ran Stats</t>
  </si>
  <si>
    <t>Busy Other Activity  10-6 BUSY - Unit Radio Log Table</t>
  </si>
  <si>
    <t>Year of 2025</t>
  </si>
  <si>
    <t>% Change (2024/2025)</t>
  </si>
  <si>
    <t>rplwisr.r2 (1 S#)</t>
  </si>
  <si>
    <t>PSAR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</si>
</sst>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29" x14ac:knownFonts="1">
    <font>
      <sz val="11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i/>
      <sz val="10"/>
      <name val="Calibri"/>
      <family val="2"/>
    </font>
    <font>
      <b/>
      <sz val="8"/>
      <color rgb="FFFF0000"/>
      <name val="Calibri"/>
      <family val="2"/>
    </font>
    <font>
      <b/>
      <sz val="11"/>
      <color theme="1"/>
      <name val="Calibri"/>
      <family val="2"/>
    </font>
    <font>
      <sz val="8"/>
      <color rgb="FF0070C0"/>
      <name val="Calibri"/>
      <family val="2"/>
    </font>
    <font>
      <sz val="11"/>
      <color rgb="FFFF0000"/>
      <name val="Aptos Narrow"/>
      <family val="2"/>
      <scheme val="minor"/>
    </font>
    <font>
      <b/>
      <i/>
      <sz val="10"/>
      <color rgb="FFFF0000"/>
      <name val="Calibri"/>
      <family val="2"/>
    </font>
    <font>
      <sz val="9"/>
      <color rgb="FFFF0000"/>
      <name val="Aptos Narrow"/>
      <family val="2"/>
      <scheme val="minor"/>
    </font>
    <font>
      <i/>
      <sz val="11"/>
      <name val="Calibri"/>
      <family val="2"/>
    </font>
    <font>
      <b/>
      <sz val="9"/>
      <color rgb="FFFF0000"/>
      <name val="Calibri"/>
      <family val="2"/>
    </font>
    <font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9"/>
      <color rgb="FFFF0000"/>
      <name val="Aptos Narrow"/>
      <family val="2"/>
      <scheme val="minor"/>
    </font>
    <font>
      <b/>
      <sz val="16"/>
      <color rgb="FFFF0000"/>
      <name val="Calibri"/>
      <family val="2"/>
    </font>
    <font>
      <sz val="8"/>
      <color rgb="FFFF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2" xfId="0" applyFont="1" applyBorder="1" applyAlignment="1">
      <alignment horizontal="center"/>
    </xf>
    <xf numFmtId="0" fontId="5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0" fontId="6" fillId="3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20" fontId="8" fillId="2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0" fontId="11" fillId="3" borderId="4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3" fontId="15" fillId="2" borderId="4" xfId="0" applyNumberFormat="1" applyFont="1" applyFill="1" applyBorder="1" applyAlignment="1">
      <alignment horizontal="center"/>
    </xf>
    <xf numFmtId="0" fontId="16" fillId="0" borderId="0" xfId="0" applyFont="1"/>
    <xf numFmtId="0" fontId="13" fillId="0" borderId="2" xfId="0" applyFont="1" applyBorder="1" applyAlignment="1">
      <alignment horizontal="center" wrapText="1"/>
    </xf>
    <xf numFmtId="10" fontId="9" fillId="3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0" fontId="9" fillId="5" borderId="3" xfId="0" applyNumberFormat="1" applyFon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10" fontId="9" fillId="4" borderId="4" xfId="0" applyNumberFormat="1" applyFont="1" applyFill="1" applyBorder="1" applyAlignment="1">
      <alignment horizontal="center"/>
    </xf>
    <xf numFmtId="10" fontId="9" fillId="5" borderId="4" xfId="0" applyNumberFormat="1" applyFont="1" applyFill="1" applyBorder="1" applyAlignment="1">
      <alignment horizontal="center"/>
    </xf>
    <xf numFmtId="10" fontId="10" fillId="5" borderId="4" xfId="0" applyNumberFormat="1" applyFont="1" applyFill="1" applyBorder="1" applyAlignment="1">
      <alignment horizontal="center"/>
    </xf>
    <xf numFmtId="10" fontId="11" fillId="5" borderId="4" xfId="0" applyNumberFormat="1" applyFont="1" applyFill="1" applyBorder="1" applyAlignment="1">
      <alignment horizontal="center"/>
    </xf>
    <xf numFmtId="0" fontId="0" fillId="4" borderId="0" xfId="0" applyFill="1"/>
    <xf numFmtId="10" fontId="9" fillId="3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10" fontId="7" fillId="4" borderId="4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10" fontId="3" fillId="4" borderId="6" xfId="0" applyNumberFormat="1" applyFont="1" applyFill="1" applyBorder="1" applyAlignment="1">
      <alignment horizontal="center" wrapText="1"/>
    </xf>
    <xf numFmtId="10" fontId="0" fillId="4" borderId="0" xfId="0" applyNumberFormat="1" applyFill="1"/>
    <xf numFmtId="9" fontId="6" fillId="3" borderId="4" xfId="0" applyNumberFormat="1" applyFont="1" applyFill="1" applyBorder="1" applyAlignment="1">
      <alignment horizontal="center"/>
    </xf>
    <xf numFmtId="9" fontId="11" fillId="3" borderId="4" xfId="0" applyNumberFormat="1" applyFont="1" applyFill="1" applyBorder="1" applyAlignment="1">
      <alignment horizontal="center"/>
    </xf>
    <xf numFmtId="10" fontId="9" fillId="3" borderId="3" xfId="0" applyNumberFormat="1" applyFont="1" applyFill="1" applyBorder="1" applyAlignment="1">
      <alignment horizontal="center" vertical="center"/>
    </xf>
    <xf numFmtId="0" fontId="5" fillId="3" borderId="7" xfId="0" applyFont="1" applyFill="1" applyBorder="1"/>
    <xf numFmtId="10" fontId="9" fillId="3" borderId="8" xfId="0" applyNumberFormat="1" applyFont="1" applyFill="1" applyBorder="1" applyAlignment="1">
      <alignment horizontal="center"/>
    </xf>
    <xf numFmtId="0" fontId="5" fillId="2" borderId="9" xfId="0" applyFont="1" applyFill="1" applyBorder="1"/>
    <xf numFmtId="10" fontId="9" fillId="5" borderId="10" xfId="0" applyNumberFormat="1" applyFont="1" applyFill="1" applyBorder="1" applyAlignment="1">
      <alignment horizontal="center"/>
    </xf>
    <xf numFmtId="0" fontId="5" fillId="3" borderId="9" xfId="0" applyFont="1" applyFill="1" applyBorder="1"/>
    <xf numFmtId="10" fontId="9" fillId="5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15" fillId="2" borderId="9" xfId="0" applyFont="1" applyFill="1" applyBorder="1"/>
    <xf numFmtId="0" fontId="2" fillId="3" borderId="9" xfId="0" applyFont="1" applyFill="1" applyBorder="1" applyAlignment="1">
      <alignment horizontal="left" vertical="top" wrapText="1"/>
    </xf>
    <xf numFmtId="10" fontId="9" fillId="3" borderId="8" xfId="0" applyNumberFormat="1" applyFont="1" applyFill="1" applyBorder="1" applyAlignment="1">
      <alignment horizontal="center" vertical="center"/>
    </xf>
    <xf numFmtId="0" fontId="18" fillId="0" borderId="11" xfId="0" applyFont="1" applyBorder="1"/>
    <xf numFmtId="0" fontId="0" fillId="0" borderId="12" xfId="0" applyBorder="1"/>
    <xf numFmtId="0" fontId="16" fillId="0" borderId="12" xfId="0" applyFont="1" applyBorder="1"/>
    <xf numFmtId="0" fontId="0" fillId="4" borderId="12" xfId="0" applyFill="1" applyBorder="1"/>
    <xf numFmtId="10" fontId="0" fillId="4" borderId="12" xfId="0" applyNumberFormat="1" applyFill="1" applyBorder="1"/>
    <xf numFmtId="10" fontId="0" fillId="4" borderId="13" xfId="0" applyNumberFormat="1" applyFill="1" applyBorder="1"/>
    <xf numFmtId="0" fontId="15" fillId="2" borderId="14" xfId="0" applyFont="1" applyFill="1" applyBorder="1"/>
    <xf numFmtId="3" fontId="6" fillId="3" borderId="5" xfId="0" applyNumberFormat="1" applyFont="1" applyFill="1" applyBorder="1" applyAlignment="1">
      <alignment horizontal="center"/>
    </xf>
    <xf numFmtId="10" fontId="9" fillId="3" borderId="15" xfId="0" applyNumberFormat="1" applyFont="1" applyFill="1" applyBorder="1" applyAlignment="1">
      <alignment horizontal="center"/>
    </xf>
    <xf numFmtId="3" fontId="11" fillId="3" borderId="5" xfId="0" applyNumberFormat="1" applyFont="1" applyFill="1" applyBorder="1" applyAlignment="1">
      <alignment horizontal="center"/>
    </xf>
    <xf numFmtId="10" fontId="9" fillId="3" borderId="16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1" fontId="9" fillId="5" borderId="18" xfId="0" applyNumberFormat="1" applyFont="1" applyFill="1" applyBorder="1" applyAlignment="1">
      <alignment horizontal="center"/>
    </xf>
    <xf numFmtId="1" fontId="19" fillId="3" borderId="17" xfId="0" applyNumberFormat="1" applyFont="1" applyFill="1" applyBorder="1" applyAlignment="1">
      <alignment horizontal="center"/>
    </xf>
    <xf numFmtId="1" fontId="19" fillId="5" borderId="18" xfId="0" applyNumberFormat="1" applyFont="1" applyFill="1" applyBorder="1" applyAlignment="1">
      <alignment horizontal="center"/>
    </xf>
    <xf numFmtId="1" fontId="19" fillId="5" borderId="17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/>
    </xf>
    <xf numFmtId="3" fontId="19" fillId="3" borderId="17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10" fontId="3" fillId="4" borderId="2" xfId="0" applyNumberFormat="1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wrapText="1"/>
    </xf>
    <xf numFmtId="10" fontId="13" fillId="4" borderId="2" xfId="0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22" fillId="4" borderId="0" xfId="0" applyFont="1" applyFill="1"/>
    <xf numFmtId="10" fontId="11" fillId="3" borderId="4" xfId="0" applyNumberFormat="1" applyFont="1" applyFill="1" applyBorder="1" applyAlignment="1">
      <alignment horizontal="center"/>
    </xf>
    <xf numFmtId="3" fontId="11" fillId="2" borderId="4" xfId="0" applyNumberFormat="1" applyFont="1" applyFill="1" applyBorder="1" applyAlignment="1">
      <alignment horizontal="center"/>
    </xf>
    <xf numFmtId="10" fontId="2" fillId="5" borderId="4" xfId="0" applyNumberFormat="1" applyFont="1" applyFill="1" applyBorder="1" applyAlignment="1">
      <alignment horizontal="center"/>
    </xf>
    <xf numFmtId="10" fontId="11" fillId="4" borderId="4" xfId="0" applyNumberFormat="1" applyFont="1" applyFill="1" applyBorder="1" applyAlignment="1">
      <alignment horizontal="center"/>
    </xf>
    <xf numFmtId="3" fontId="24" fillId="2" borderId="4" xfId="0" applyNumberFormat="1" applyFont="1" applyFill="1" applyBorder="1" applyAlignment="1">
      <alignment horizontal="center"/>
    </xf>
    <xf numFmtId="20" fontId="11" fillId="5" borderId="4" xfId="0" applyNumberFormat="1" applyFont="1" applyFill="1" applyBorder="1" applyAlignment="1">
      <alignment horizontal="center"/>
    </xf>
    <xf numFmtId="3" fontId="11" fillId="7" borderId="4" xfId="0" applyNumberFormat="1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9" fontId="11" fillId="7" borderId="4" xfId="0" applyNumberFormat="1" applyFont="1" applyFill="1" applyBorder="1" applyAlignment="1">
      <alignment horizontal="center"/>
    </xf>
    <xf numFmtId="3" fontId="11" fillId="5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3" fontId="27" fillId="2" borderId="4" xfId="0" applyNumberFormat="1" applyFont="1" applyFill="1" applyBorder="1" applyAlignment="1">
      <alignment horizontal="left"/>
    </xf>
    <xf numFmtId="3" fontId="27" fillId="5" borderId="4" xfId="0" applyNumberFormat="1" applyFont="1" applyFill="1" applyBorder="1" applyAlignment="1">
      <alignment horizontal="left"/>
    </xf>
    <xf numFmtId="0" fontId="27" fillId="5" borderId="4" xfId="0" applyFont="1" applyFill="1" applyBorder="1" applyAlignment="1">
      <alignment horizontal="center"/>
    </xf>
    <xf numFmtId="14" fontId="26" fillId="4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10" fontId="3" fillId="4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/>
    <xf numFmtId="0" fontId="24" fillId="2" borderId="4" xfId="0" applyFont="1" applyFill="1" applyBorder="1"/>
    <xf numFmtId="3" fontId="2" fillId="2" borderId="4" xfId="0" applyNumberFormat="1" applyFont="1" applyFill="1" applyBorder="1"/>
    <xf numFmtId="3" fontId="12" fillId="4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10" fontId="12" fillId="4" borderId="4" xfId="0" applyNumberFormat="1" applyFont="1" applyFill="1" applyBorder="1" applyAlignment="1">
      <alignment horizontal="center"/>
    </xf>
    <xf numFmtId="0" fontId="27" fillId="2" borderId="4" xfId="0" applyFont="1" applyFill="1" applyBorder="1"/>
    <xf numFmtId="0" fontId="2" fillId="3" borderId="4" xfId="0" applyFont="1" applyFill="1" applyBorder="1" applyAlignment="1">
      <alignment horizontal="left" vertical="top" wrapText="1"/>
    </xf>
    <xf numFmtId="3" fontId="11" fillId="7" borderId="4" xfId="0" applyNumberFormat="1" applyFont="1" applyFill="1" applyBorder="1" applyAlignment="1">
      <alignment horizontal="center" vertical="center"/>
    </xf>
    <xf numFmtId="10" fontId="11" fillId="3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wrapText="1"/>
    </xf>
    <xf numFmtId="9" fontId="11" fillId="4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 vertical="center"/>
    </xf>
    <xf numFmtId="165" fontId="11" fillId="4" borderId="4" xfId="0" applyNumberFormat="1" applyFont="1" applyFill="1" applyBorder="1" applyAlignment="1">
      <alignment horizontal="center"/>
    </xf>
    <xf numFmtId="3" fontId="11" fillId="6" borderId="4" xfId="0" applyNumberFormat="1" applyFont="1" applyFill="1" applyBorder="1" applyAlignment="1">
      <alignment horizontal="center"/>
    </xf>
    <xf numFmtId="10" fontId="3" fillId="4" borderId="0" xfId="0" applyNumberFormat="1" applyFont="1" applyFill="1" applyAlignment="1">
      <alignment horizontal="center" wrapText="1"/>
    </xf>
    <xf numFmtId="0" fontId="25" fillId="4" borderId="0" xfId="0" applyFont="1" applyFill="1" applyAlignment="1">
      <alignment horizontal="center" wrapText="1" indent="1"/>
    </xf>
    <xf numFmtId="10" fontId="11" fillId="5" borderId="0" xfId="0" applyNumberFormat="1" applyFont="1" applyFill="1" applyAlignment="1">
      <alignment horizontal="center"/>
    </xf>
    <xf numFmtId="3" fontId="28" fillId="4" borderId="0" xfId="0" applyNumberFormat="1" applyFont="1" applyFill="1" applyAlignment="1">
      <alignment horizontal="center"/>
    </xf>
    <xf numFmtId="9" fontId="28" fillId="4" borderId="0" xfId="0" applyNumberFormat="1" applyFont="1" applyFill="1" applyAlignment="1">
      <alignment horizontal="center"/>
    </xf>
    <xf numFmtId="3" fontId="27" fillId="4" borderId="0" xfId="0" applyNumberFormat="1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20" fontId="0" fillId="4" borderId="0" xfId="0" applyNumberFormat="1" applyFill="1" applyAlignment="1">
      <alignment horizontal="center"/>
    </xf>
    <xf numFmtId="10" fontId="11" fillId="5" borderId="0" xfId="0" applyNumberFormat="1" applyFont="1" applyFill="1" applyAlignment="1">
      <alignment horizontal="center" vertical="center"/>
    </xf>
    <xf numFmtId="3" fontId="28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14" fontId="23" fillId="4" borderId="0" xfId="0" applyNumberFormat="1" applyFont="1" applyFill="1" applyAlignment="1">
      <alignment horizontal="center"/>
    </xf>
    <xf numFmtId="37" fontId="11" fillId="5" borderId="4" xfId="0" applyNumberFormat="1" applyFont="1" applyFill="1" applyBorder="1" applyAlignment="1">
      <alignment horizontal="center"/>
    </xf>
    <xf numFmtId="37" fontId="27" fillId="4" borderId="4" xfId="0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3" fontId="24" fillId="2" borderId="19" xfId="0" applyNumberFormat="1" applyFont="1" applyFill="1" applyBorder="1" applyAlignment="1">
      <alignment horizontal="center"/>
    </xf>
    <xf numFmtId="0" fontId="24" fillId="2" borderId="15" xfId="0" applyFont="1" applyFill="1" applyBorder="1"/>
    <xf numFmtId="0" fontId="18" fillId="0" borderId="0" xfId="0" applyFont="1"/>
    <xf numFmtId="3" fontId="0" fillId="0" borderId="0" xfId="0" applyNumberFormat="1" applyAlignment="1">
      <alignment horizontal="center"/>
    </xf>
    <xf numFmtId="9" fontId="28" fillId="6" borderId="4" xfId="0" applyNumberFormat="1" applyFont="1" applyFill="1" applyBorder="1" applyAlignment="1">
      <alignment horizontal="center" vertical="center"/>
    </xf>
    <xf numFmtId="3" fontId="11" fillId="6" borderId="4" xfId="0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16" fillId="4" borderId="0" xfId="0" applyFont="1" applyFill="1" applyAlignment="1">
      <alignment horizontal="center"/>
    </xf>
    <xf numFmtId="16" fontId="0" fillId="4" borderId="0" xfId="0" applyNumberFormat="1" applyFill="1" applyAlignment="1">
      <alignment horizontal="center"/>
    </xf>
    <xf numFmtId="0" fontId="16" fillId="4" borderId="0" xfId="0" applyFont="1" applyFill="1"/>
    <xf numFmtId="0" fontId="2" fillId="8" borderId="4" xfId="0" applyFont="1" applyFill="1" applyBorder="1"/>
    <xf numFmtId="165" fontId="2" fillId="9" borderId="4" xfId="0" applyNumberFormat="1" applyFont="1" applyFill="1" applyBorder="1" applyAlignment="1">
      <alignment horizontal="center"/>
    </xf>
    <xf numFmtId="10" fontId="2" fillId="8" borderId="4" xfId="0" applyNumberFormat="1" applyFont="1" applyFill="1" applyBorder="1" applyAlignment="1">
      <alignment horizontal="center"/>
    </xf>
    <xf numFmtId="20" fontId="2" fillId="9" borderId="4" xfId="0" applyNumberFormat="1" applyFont="1" applyFill="1" applyBorder="1" applyAlignment="1">
      <alignment horizontal="center"/>
    </xf>
    <xf numFmtId="0" fontId="3" fillId="8" borderId="4" xfId="0" applyFont="1" applyFill="1" applyBorder="1"/>
    <xf numFmtId="164" fontId="2" fillId="8" borderId="4" xfId="0" applyNumberFormat="1" applyFont="1" applyFill="1" applyBorder="1" applyAlignment="1">
      <alignment horizontal="center"/>
    </xf>
    <xf numFmtId="20" fontId="2" fillId="8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37" fontId="2" fillId="8" borderId="4" xfId="0" applyNumberFormat="1" applyFont="1" applyFill="1" applyBorder="1" applyAlignment="1">
      <alignment horizontal="center"/>
    </xf>
    <xf numFmtId="165" fontId="2" fillId="8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3747-DDC8-4E6A-969F-29E69F720BCD}">
  <dimension ref="A1:K32"/>
  <sheetViews>
    <sheetView workbookViewId="0">
      <pane ySplit="1" topLeftCell="A2" activePane="bottomLeft" state="frozen"/>
      <selection pane="bottomLeft" activeCell="N11" sqref="N11"/>
    </sheetView>
  </sheetViews>
  <sheetFormatPr defaultRowHeight="15" x14ac:dyDescent="0.25"/>
  <cols>
    <col min="1" max="1" width="27.140625" customWidth="1"/>
    <col min="2" max="3" width="12.42578125" customWidth="1"/>
    <col min="4" max="4" width="12.42578125" style="22" customWidth="1"/>
    <col min="5" max="5" width="12.42578125" customWidth="1"/>
    <col min="6" max="6" width="12.42578125" style="32" customWidth="1"/>
    <col min="7" max="7" width="12.42578125" customWidth="1"/>
    <col min="8" max="8" width="12.42578125" style="40" customWidth="1"/>
    <col min="9" max="9" width="7.7109375" style="40" customWidth="1"/>
    <col min="10" max="10" width="12.42578125" style="40" customWidth="1"/>
  </cols>
  <sheetData>
    <row r="1" spans="1:10" ht="38.25" customHeight="1" thickBot="1" x14ac:dyDescent="0.3">
      <c r="A1" s="75" t="s">
        <v>0</v>
      </c>
      <c r="B1" s="73" t="s">
        <v>1</v>
      </c>
      <c r="C1" s="1" t="s">
        <v>2</v>
      </c>
      <c r="D1" s="23" t="s">
        <v>3</v>
      </c>
      <c r="E1" s="1" t="s">
        <v>4</v>
      </c>
      <c r="F1" s="76" t="s">
        <v>5</v>
      </c>
      <c r="G1" s="34" t="s">
        <v>6</v>
      </c>
      <c r="H1" s="77" t="s">
        <v>7</v>
      </c>
      <c r="I1" s="74"/>
      <c r="J1" s="39" t="s">
        <v>8</v>
      </c>
    </row>
    <row r="2" spans="1:10" x14ac:dyDescent="0.25">
      <c r="A2" s="44" t="s">
        <v>9</v>
      </c>
      <c r="B2" s="19">
        <v>7293</v>
      </c>
      <c r="C2" s="19">
        <v>7478</v>
      </c>
      <c r="D2" s="24">
        <v>2.5399999999999999E-2</v>
      </c>
      <c r="E2" s="19">
        <v>7920</v>
      </c>
      <c r="F2" s="24">
        <f>SUM(E2-C2)/C2</f>
        <v>5.9106713024872963E-2</v>
      </c>
      <c r="G2" s="15">
        <v>7858</v>
      </c>
      <c r="H2" s="24">
        <f>SUM(G2-E2)/E2</f>
        <v>-7.8282828282828284E-3</v>
      </c>
      <c r="I2" s="68">
        <f>SUM(C2+E2+G2)/3</f>
        <v>7752</v>
      </c>
      <c r="J2" s="45">
        <f>SUM(I2-B2)/B2</f>
        <v>6.2937062937062943E-2</v>
      </c>
    </row>
    <row r="3" spans="1:10" x14ac:dyDescent="0.25">
      <c r="A3" s="46"/>
      <c r="B3" s="2"/>
      <c r="C3" s="35"/>
      <c r="D3" s="36"/>
      <c r="E3" s="35"/>
      <c r="F3" s="37"/>
      <c r="G3" s="38"/>
      <c r="H3" s="29"/>
      <c r="I3" s="69"/>
      <c r="J3" s="47"/>
    </row>
    <row r="4" spans="1:10" x14ac:dyDescent="0.25">
      <c r="A4" s="48" t="s">
        <v>10</v>
      </c>
      <c r="B4" s="7">
        <v>326</v>
      </c>
      <c r="C4" s="12">
        <v>394</v>
      </c>
      <c r="D4" s="33">
        <f>SUM(C4-B4)/B4</f>
        <v>0.20858895705521471</v>
      </c>
      <c r="E4" s="12">
        <v>400</v>
      </c>
      <c r="F4" s="33">
        <f>SUM(E4-C4)/C4</f>
        <v>1.5228426395939087E-2</v>
      </c>
      <c r="G4" s="12">
        <v>427</v>
      </c>
      <c r="H4" s="33">
        <f t="shared" ref="H4:H30" si="0">SUM(G4-E4)/E4</f>
        <v>6.7500000000000004E-2</v>
      </c>
      <c r="I4" s="68">
        <f>SUM(C4+E4+G4)/3</f>
        <v>407</v>
      </c>
      <c r="J4" s="45">
        <f>SUM(I4-B4)/B4</f>
        <v>0.24846625766871167</v>
      </c>
    </row>
    <row r="5" spans="1:10" x14ac:dyDescent="0.25">
      <c r="A5" s="46"/>
      <c r="B5" s="20"/>
      <c r="C5" s="10"/>
      <c r="D5" s="25"/>
      <c r="E5" s="10"/>
      <c r="F5" s="27"/>
      <c r="G5" s="10"/>
      <c r="H5" s="26"/>
      <c r="I5" s="70"/>
      <c r="J5" s="49"/>
    </row>
    <row r="6" spans="1:10" x14ac:dyDescent="0.25">
      <c r="A6" s="48" t="s">
        <v>11</v>
      </c>
      <c r="B6" s="7">
        <v>1255</v>
      </c>
      <c r="C6" s="11">
        <v>1353</v>
      </c>
      <c r="D6" s="24">
        <f t="shared" ref="D6:D30" si="1">SUM(C6-B6)/B6</f>
        <v>7.8087649402390436E-2</v>
      </c>
      <c r="E6" s="11">
        <v>1580</v>
      </c>
      <c r="F6" s="24">
        <f>SUM(E6-C6)/C6</f>
        <v>0.16777531411677754</v>
      </c>
      <c r="G6" s="11">
        <v>1571</v>
      </c>
      <c r="H6" s="24">
        <f t="shared" si="0"/>
        <v>-5.6962025316455696E-3</v>
      </c>
      <c r="I6" s="68">
        <f>SUM(C6+E6+G6)/3</f>
        <v>1501.3333333333333</v>
      </c>
      <c r="J6" s="45">
        <f>SUM(I6-B6)/B6</f>
        <v>0.19628154050464802</v>
      </c>
    </row>
    <row r="7" spans="1:10" x14ac:dyDescent="0.25">
      <c r="A7" s="46"/>
      <c r="B7" s="20"/>
      <c r="C7" s="10"/>
      <c r="D7" s="26"/>
      <c r="E7" s="10"/>
      <c r="F7" s="27"/>
      <c r="G7" s="10"/>
      <c r="H7" s="26"/>
      <c r="I7" s="70"/>
      <c r="J7" s="49"/>
    </row>
    <row r="8" spans="1:10" x14ac:dyDescent="0.25">
      <c r="A8" s="48" t="s">
        <v>12</v>
      </c>
      <c r="B8" s="7">
        <v>6577</v>
      </c>
      <c r="C8" s="11">
        <v>6629</v>
      </c>
      <c r="D8" s="24">
        <f t="shared" si="1"/>
        <v>7.9063402767219088E-3</v>
      </c>
      <c r="E8" s="11">
        <v>7563</v>
      </c>
      <c r="F8" s="24">
        <f>SUM(E8-C8)/C8</f>
        <v>0.14089606275456329</v>
      </c>
      <c r="G8" s="11">
        <v>6484</v>
      </c>
      <c r="H8" s="24">
        <f t="shared" si="0"/>
        <v>-0.14266825333862224</v>
      </c>
      <c r="I8" s="68">
        <f>SUM(C8+E8+G8)/3</f>
        <v>6892</v>
      </c>
      <c r="J8" s="45">
        <f>SUM(G8-B8)/B8</f>
        <v>-1.4140185494906492E-2</v>
      </c>
    </row>
    <row r="9" spans="1:10" x14ac:dyDescent="0.25">
      <c r="A9" s="46"/>
      <c r="B9" s="20"/>
      <c r="C9" s="10"/>
      <c r="D9" s="26"/>
      <c r="E9" s="10"/>
      <c r="F9" s="27"/>
      <c r="G9" s="10"/>
      <c r="H9" s="26"/>
      <c r="I9" s="70"/>
      <c r="J9" s="49"/>
    </row>
    <row r="10" spans="1:10" x14ac:dyDescent="0.25">
      <c r="A10" s="50" t="s">
        <v>13</v>
      </c>
      <c r="B10" s="11">
        <v>387</v>
      </c>
      <c r="C10" s="12">
        <v>366</v>
      </c>
      <c r="D10" s="24">
        <f t="shared" si="1"/>
        <v>-5.4263565891472867E-2</v>
      </c>
      <c r="E10" s="12">
        <v>411</v>
      </c>
      <c r="F10" s="24">
        <f>SUM(E10-C10)/C10</f>
        <v>0.12295081967213115</v>
      </c>
      <c r="G10" s="12">
        <v>433</v>
      </c>
      <c r="H10" s="24">
        <f t="shared" si="0"/>
        <v>5.3527980535279802E-2</v>
      </c>
      <c r="I10" s="68">
        <f>SUM(C10+E10+G10)/3</f>
        <v>403.33333333333331</v>
      </c>
      <c r="J10" s="45">
        <f>SUM(G10-B10)/B10</f>
        <v>0.11886304909560723</v>
      </c>
    </row>
    <row r="11" spans="1:10" x14ac:dyDescent="0.25">
      <c r="A11" s="46"/>
      <c r="B11" s="20"/>
      <c r="C11" s="4"/>
      <c r="D11" s="26"/>
      <c r="E11" s="5"/>
      <c r="F11" s="28"/>
      <c r="G11" s="16"/>
      <c r="H11" s="26"/>
      <c r="I11" s="70"/>
      <c r="J11" s="49"/>
    </row>
    <row r="12" spans="1:10" x14ac:dyDescent="0.25">
      <c r="A12" s="48" t="s">
        <v>14</v>
      </c>
      <c r="B12" s="41">
        <v>0.54</v>
      </c>
      <c r="C12" s="41">
        <v>0.55000000000000004</v>
      </c>
      <c r="D12" s="24">
        <f t="shared" si="1"/>
        <v>1.8518518518518535E-2</v>
      </c>
      <c r="E12" s="41">
        <v>0.54</v>
      </c>
      <c r="F12" s="24">
        <f>SUM(E12-C12)/C12</f>
        <v>-1.8181818181818195E-2</v>
      </c>
      <c r="G12" s="42">
        <v>0.68</v>
      </c>
      <c r="H12" s="24">
        <f>SUM(G12-E12)/E12</f>
        <v>0.25925925925925924</v>
      </c>
      <c r="I12" s="68">
        <f>SUM(C12+E12+G12)/3</f>
        <v>0.59</v>
      </c>
      <c r="J12" s="45">
        <f>SUM(G12-B12)/B12</f>
        <v>0.25925925925925924</v>
      </c>
    </row>
    <row r="13" spans="1:10" x14ac:dyDescent="0.25">
      <c r="A13" s="46"/>
      <c r="B13" s="20"/>
      <c r="C13" s="6"/>
      <c r="D13" s="26"/>
      <c r="E13" s="6"/>
      <c r="F13" s="29"/>
      <c r="G13" s="10"/>
      <c r="H13" s="26"/>
      <c r="I13" s="70"/>
      <c r="J13" s="49"/>
    </row>
    <row r="14" spans="1:10" x14ac:dyDescent="0.25">
      <c r="A14" s="48" t="s">
        <v>15</v>
      </c>
      <c r="B14" s="7">
        <v>10753</v>
      </c>
      <c r="C14" s="7">
        <v>6777</v>
      </c>
      <c r="D14" s="24">
        <f t="shared" si="1"/>
        <v>-0.36975727703896588</v>
      </c>
      <c r="E14" s="7">
        <v>5104</v>
      </c>
      <c r="F14" s="24">
        <f>SUM(E14-C14)/C14</f>
        <v>-0.24686439427475285</v>
      </c>
      <c r="G14" s="11">
        <v>6971</v>
      </c>
      <c r="H14" s="24">
        <f t="shared" si="0"/>
        <v>0.36579153605015674</v>
      </c>
      <c r="I14" s="68">
        <f>SUM(C14+E14+G14)/3</f>
        <v>6284</v>
      </c>
      <c r="J14" s="45">
        <f>SUM(G14-B14)/B14</f>
        <v>-0.351715800241793</v>
      </c>
    </row>
    <row r="15" spans="1:10" x14ac:dyDescent="0.25">
      <c r="A15" s="51" t="s">
        <v>16</v>
      </c>
      <c r="B15" s="21"/>
      <c r="C15" s="6"/>
      <c r="D15" s="26"/>
      <c r="E15" s="6"/>
      <c r="F15" s="27"/>
      <c r="G15" s="10"/>
      <c r="H15" s="26"/>
      <c r="I15" s="70"/>
      <c r="J15" s="49"/>
    </row>
    <row r="16" spans="1:10" x14ac:dyDescent="0.25">
      <c r="A16" s="48" t="s">
        <v>17</v>
      </c>
      <c r="B16" s="7">
        <v>1109</v>
      </c>
      <c r="C16" s="7">
        <v>1080</v>
      </c>
      <c r="D16" s="24">
        <f t="shared" si="1"/>
        <v>-2.6149684400360685E-2</v>
      </c>
      <c r="E16" s="8">
        <v>485</v>
      </c>
      <c r="F16" s="24">
        <f>SUM(E16-C16)/C16</f>
        <v>-0.55092592592592593</v>
      </c>
      <c r="G16" s="12">
        <v>724</v>
      </c>
      <c r="H16" s="24">
        <f t="shared" si="0"/>
        <v>0.4927835051546392</v>
      </c>
      <c r="I16" s="68">
        <f>SUM(C16+E16+G16)/3</f>
        <v>763</v>
      </c>
      <c r="J16" s="45">
        <f>SUM(G16-B16)/B16</f>
        <v>-0.34715960324616774</v>
      </c>
    </row>
    <row r="17" spans="1:11" x14ac:dyDescent="0.25">
      <c r="A17" s="51" t="s">
        <v>18</v>
      </c>
      <c r="B17" s="21"/>
      <c r="C17" s="6"/>
      <c r="D17" s="26"/>
      <c r="E17" s="6"/>
      <c r="F17" s="27"/>
      <c r="G17" s="10"/>
      <c r="H17" s="26"/>
      <c r="I17" s="70"/>
      <c r="J17" s="49"/>
    </row>
    <row r="18" spans="1:11" x14ac:dyDescent="0.25">
      <c r="A18" s="48" t="s">
        <v>19</v>
      </c>
      <c r="B18" s="7">
        <v>1484</v>
      </c>
      <c r="C18" s="7">
        <v>1207</v>
      </c>
      <c r="D18" s="24">
        <f t="shared" si="1"/>
        <v>-0.18665768194070081</v>
      </c>
      <c r="E18" s="8">
        <v>894</v>
      </c>
      <c r="F18" s="24">
        <f>SUM(E18-C18)/C18</f>
        <v>-0.25932062966031483</v>
      </c>
      <c r="G18" s="11">
        <v>1528</v>
      </c>
      <c r="H18" s="24">
        <f t="shared" si="0"/>
        <v>0.70917225950783003</v>
      </c>
      <c r="I18" s="68">
        <f>SUM(C18+E18+G18)/3</f>
        <v>1209.6666666666667</v>
      </c>
      <c r="J18" s="45">
        <f>SUM(G18-B18)/B18</f>
        <v>2.9649595687331536E-2</v>
      </c>
    </row>
    <row r="19" spans="1:11" x14ac:dyDescent="0.25">
      <c r="A19" s="51" t="s">
        <v>20</v>
      </c>
      <c r="B19" s="21"/>
      <c r="C19" s="6"/>
      <c r="D19" s="26"/>
      <c r="E19" s="6"/>
      <c r="F19" s="27"/>
      <c r="G19" s="10"/>
      <c r="H19" s="26"/>
      <c r="I19" s="70"/>
      <c r="J19" s="49"/>
      <c r="K19" s="22"/>
    </row>
    <row r="20" spans="1:11" x14ac:dyDescent="0.25">
      <c r="A20" s="48" t="s">
        <v>21</v>
      </c>
      <c r="B20" s="7">
        <v>513</v>
      </c>
      <c r="C20" s="8">
        <v>484</v>
      </c>
      <c r="D20" s="24">
        <f t="shared" si="1"/>
        <v>-5.6530214424951264E-2</v>
      </c>
      <c r="E20" s="8">
        <v>481</v>
      </c>
      <c r="F20" s="24">
        <f>SUM(E20-C20)/C20</f>
        <v>-6.1983471074380167E-3</v>
      </c>
      <c r="G20" s="12">
        <v>450</v>
      </c>
      <c r="H20" s="24">
        <f t="shared" si="0"/>
        <v>-6.4449064449064453E-2</v>
      </c>
      <c r="I20" s="68">
        <f>SUM(C20+E20+G20)/3</f>
        <v>471.66666666666669</v>
      </c>
      <c r="J20" s="45">
        <f>SUM(G20-B20)/B20</f>
        <v>-0.12280701754385964</v>
      </c>
    </row>
    <row r="21" spans="1:11" x14ac:dyDescent="0.25">
      <c r="A21" s="51" t="s">
        <v>22</v>
      </c>
      <c r="B21" s="21"/>
      <c r="C21" s="6"/>
      <c r="D21" s="26"/>
      <c r="E21" s="6"/>
      <c r="F21" s="27"/>
      <c r="G21" s="10"/>
      <c r="H21" s="26"/>
      <c r="I21" s="70"/>
      <c r="J21" s="49"/>
    </row>
    <row r="22" spans="1:11" x14ac:dyDescent="0.25">
      <c r="A22" s="48" t="s">
        <v>23</v>
      </c>
      <c r="B22" s="7">
        <v>200</v>
      </c>
      <c r="C22" s="8">
        <v>206</v>
      </c>
      <c r="D22" s="24">
        <f t="shared" si="1"/>
        <v>0.03</v>
      </c>
      <c r="E22" s="8">
        <v>242</v>
      </c>
      <c r="F22" s="24">
        <f>SUM(E22-C22)/C22</f>
        <v>0.17475728155339806</v>
      </c>
      <c r="G22" s="12">
        <v>203</v>
      </c>
      <c r="H22" s="24">
        <f t="shared" si="0"/>
        <v>-0.16115702479338842</v>
      </c>
      <c r="I22" s="68">
        <f>SUM(C22+E22+G22)/3</f>
        <v>217</v>
      </c>
      <c r="J22" s="45">
        <f>SUM(G22-B22)/B22</f>
        <v>1.4999999999999999E-2</v>
      </c>
    </row>
    <row r="23" spans="1:11" x14ac:dyDescent="0.25">
      <c r="A23" s="51" t="s">
        <v>24</v>
      </c>
      <c r="B23" s="21"/>
      <c r="C23" s="6"/>
      <c r="D23" s="26"/>
      <c r="E23" s="6"/>
      <c r="F23" s="30"/>
      <c r="G23" s="10"/>
      <c r="H23" s="26"/>
      <c r="I23" s="70"/>
      <c r="J23" s="49"/>
    </row>
    <row r="24" spans="1:11" x14ac:dyDescent="0.25">
      <c r="A24" s="48" t="s">
        <v>25</v>
      </c>
      <c r="B24" s="9">
        <v>0.37569444444444444</v>
      </c>
      <c r="C24" s="9">
        <v>0.27500000000000002</v>
      </c>
      <c r="D24" s="24">
        <f t="shared" si="1"/>
        <v>-0.26802218114602583</v>
      </c>
      <c r="E24" s="9">
        <v>0.27638888888888891</v>
      </c>
      <c r="F24" s="24">
        <f>SUM(E24-C24)/C24</f>
        <v>5.0505050505050319E-3</v>
      </c>
      <c r="G24" s="17">
        <v>0.27638888888888891</v>
      </c>
      <c r="H24" s="24">
        <f t="shared" si="0"/>
        <v>0</v>
      </c>
      <c r="I24" s="68">
        <f>SUM(C24+E24+G24)/3</f>
        <v>0.27592592592592596</v>
      </c>
      <c r="J24" s="45">
        <f>SUM(G24-B24)/B24</f>
        <v>-0.26432532347504617</v>
      </c>
    </row>
    <row r="25" spans="1:11" x14ac:dyDescent="0.25">
      <c r="A25" s="51" t="s">
        <v>26</v>
      </c>
      <c r="B25" s="13"/>
      <c r="C25" s="13"/>
      <c r="D25" s="26"/>
      <c r="E25" s="13"/>
      <c r="F25" s="31"/>
      <c r="G25" s="10"/>
      <c r="H25" s="26"/>
      <c r="I25" s="70"/>
      <c r="J25" s="49"/>
    </row>
    <row r="26" spans="1:11" x14ac:dyDescent="0.25">
      <c r="A26" s="48" t="s">
        <v>27</v>
      </c>
      <c r="B26" s="9">
        <v>0.42291666666666666</v>
      </c>
      <c r="C26" s="9">
        <v>0.48541666666666666</v>
      </c>
      <c r="D26" s="24">
        <f t="shared" si="1"/>
        <v>0.14778325123152711</v>
      </c>
      <c r="E26" s="9">
        <v>0.57777777777777772</v>
      </c>
      <c r="F26" s="24">
        <f>SUM(E26-C26)/C26</f>
        <v>0.19027181688125883</v>
      </c>
      <c r="G26" s="17">
        <v>0.29652777777777778</v>
      </c>
      <c r="H26" s="24">
        <f t="shared" si="0"/>
        <v>-0.48677884615384609</v>
      </c>
      <c r="I26" s="68">
        <f>SUM(C26+E26+G26)/3</f>
        <v>0.45324074074074067</v>
      </c>
      <c r="J26" s="45">
        <f>SUM(G26-B26)/B26</f>
        <v>-0.29885057471264365</v>
      </c>
    </row>
    <row r="27" spans="1:11" x14ac:dyDescent="0.25">
      <c r="A27" s="51" t="s">
        <v>26</v>
      </c>
      <c r="B27" s="21"/>
      <c r="C27" s="3"/>
      <c r="D27" s="26"/>
      <c r="E27" s="13"/>
      <c r="F27" s="30"/>
      <c r="G27" s="18"/>
      <c r="H27" s="26"/>
      <c r="I27" s="70"/>
      <c r="J27" s="49"/>
    </row>
    <row r="28" spans="1:11" x14ac:dyDescent="0.25">
      <c r="A28" s="48" t="s">
        <v>28</v>
      </c>
      <c r="B28" s="61">
        <v>20639</v>
      </c>
      <c r="C28" s="61">
        <v>16542</v>
      </c>
      <c r="D28" s="62">
        <f t="shared" si="1"/>
        <v>-0.19850767963564125</v>
      </c>
      <c r="E28" s="61">
        <v>14403</v>
      </c>
      <c r="F28" s="62">
        <f>SUM(E28-C28)/C28</f>
        <v>-0.12930721799056946</v>
      </c>
      <c r="G28" s="63">
        <v>17081</v>
      </c>
      <c r="H28" s="62">
        <f t="shared" si="0"/>
        <v>0.18593348607928903</v>
      </c>
      <c r="I28" s="71">
        <f>SUM(C28+E28+G28)/3</f>
        <v>16008.666666666666</v>
      </c>
      <c r="J28" s="64">
        <f>SUM(G28-B28)/B28</f>
        <v>-0.17239207325936334</v>
      </c>
    </row>
    <row r="29" spans="1:11" x14ac:dyDescent="0.25">
      <c r="A29" s="60" t="s">
        <v>29</v>
      </c>
      <c r="B29" s="21"/>
      <c r="C29" s="6"/>
      <c r="D29" s="29"/>
      <c r="E29" s="14"/>
      <c r="F29" s="29"/>
      <c r="G29" s="10"/>
      <c r="H29" s="29"/>
      <c r="I29" s="69"/>
      <c r="J29" s="47"/>
    </row>
    <row r="30" spans="1:11" ht="30.75" customHeight="1" x14ac:dyDescent="0.25">
      <c r="A30" s="52" t="s">
        <v>30</v>
      </c>
      <c r="B30" s="65">
        <v>22035</v>
      </c>
      <c r="C30" s="65">
        <v>18557</v>
      </c>
      <c r="D30" s="43">
        <f t="shared" si="1"/>
        <v>-0.15783980031767642</v>
      </c>
      <c r="E30" s="65">
        <v>20690</v>
      </c>
      <c r="F30" s="43">
        <f>SUM(E30-C30)/C30</f>
        <v>0.11494314813816889</v>
      </c>
      <c r="G30" s="66">
        <v>22549</v>
      </c>
      <c r="H30" s="43">
        <f t="shared" si="0"/>
        <v>8.9850169163847263E-2</v>
      </c>
      <c r="I30" s="72">
        <f>SUM(C30+E30+G30)/3</f>
        <v>20598.666666666668</v>
      </c>
      <c r="J30" s="53">
        <f>SUM(G30-B30)/B30</f>
        <v>2.3326525981393238E-2</v>
      </c>
    </row>
    <row r="31" spans="1:11" x14ac:dyDescent="0.25">
      <c r="A31" s="60" t="s">
        <v>31</v>
      </c>
      <c r="B31" s="21"/>
      <c r="C31" s="6"/>
      <c r="D31" s="29"/>
      <c r="E31" s="14"/>
      <c r="F31" s="29"/>
      <c r="G31" s="10"/>
      <c r="H31" s="29"/>
      <c r="I31" s="67"/>
      <c r="J31" s="47"/>
    </row>
    <row r="32" spans="1:11" ht="15.75" thickBot="1" x14ac:dyDescent="0.3">
      <c r="A32" s="54" t="s">
        <v>32</v>
      </c>
      <c r="B32" s="55"/>
      <c r="C32" s="55"/>
      <c r="D32" s="56"/>
      <c r="E32" s="55"/>
      <c r="F32" s="57"/>
      <c r="G32" s="55"/>
      <c r="H32" s="58"/>
      <c r="I32" s="58"/>
      <c r="J32" s="59"/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C6D5-AD03-4D0D-B9A2-3CECC61D2D38}">
  <dimension ref="A1:U39"/>
  <sheetViews>
    <sheetView tabSelected="1" workbookViewId="0">
      <pane ySplit="1" topLeftCell="A11" activePane="bottomLeft" state="frozen"/>
      <selection pane="bottomLeft" activeCell="E37" sqref="E37"/>
    </sheetView>
  </sheetViews>
  <sheetFormatPr defaultRowHeight="15" x14ac:dyDescent="0.25"/>
  <cols>
    <col min="1" max="1" width="27.140625" customWidth="1"/>
    <col min="2" max="2" width="13.28515625" customWidth="1"/>
    <col min="3" max="3" width="13.28515625" style="32" customWidth="1"/>
    <col min="4" max="4" width="13.28515625" style="22" customWidth="1"/>
    <col min="5" max="7" width="13.28515625" style="32" customWidth="1"/>
    <col min="8" max="8" width="13.28515625" style="40" customWidth="1"/>
    <col min="9" max="9" width="13.28515625" customWidth="1"/>
    <col min="10" max="10" width="13.28515625" style="40" customWidth="1"/>
    <col min="11" max="12" width="13.28515625" customWidth="1"/>
    <col min="13" max="13" width="13.28515625" style="40" customWidth="1"/>
    <col min="14" max="14" width="13.28515625" style="32" customWidth="1"/>
  </cols>
  <sheetData>
    <row r="1" spans="1:21" ht="54" customHeight="1" x14ac:dyDescent="0.25">
      <c r="A1" s="97" t="s">
        <v>47</v>
      </c>
      <c r="B1" s="98" t="s">
        <v>1</v>
      </c>
      <c r="C1" s="98" t="s">
        <v>2</v>
      </c>
      <c r="D1" s="99" t="s">
        <v>3</v>
      </c>
      <c r="E1" s="98" t="s">
        <v>4</v>
      </c>
      <c r="F1" s="99" t="s">
        <v>5</v>
      </c>
      <c r="G1" s="100" t="s">
        <v>6</v>
      </c>
      <c r="H1" s="101" t="s">
        <v>7</v>
      </c>
      <c r="I1" s="112" t="s">
        <v>44</v>
      </c>
      <c r="J1" s="101" t="s">
        <v>45</v>
      </c>
      <c r="M1" s="117"/>
      <c r="N1" s="118"/>
      <c r="O1" s="32"/>
      <c r="P1" s="32"/>
      <c r="Q1" s="32"/>
      <c r="R1" s="32"/>
      <c r="S1" s="32"/>
      <c r="T1" s="32"/>
      <c r="U1" s="32"/>
    </row>
    <row r="2" spans="1:21" x14ac:dyDescent="0.25">
      <c r="A2" s="102" t="s">
        <v>9</v>
      </c>
      <c r="B2" s="87">
        <v>7293</v>
      </c>
      <c r="C2" s="87">
        <v>7478</v>
      </c>
      <c r="D2" s="81">
        <f>SUM(C2-B2)/B2</f>
        <v>2.5366790072672427E-2</v>
      </c>
      <c r="E2" s="87">
        <v>7920</v>
      </c>
      <c r="F2" s="81">
        <f>SUM(E2-C2)/C2</f>
        <v>5.9106713024872963E-2</v>
      </c>
      <c r="G2" s="87">
        <v>7858</v>
      </c>
      <c r="H2" s="81">
        <f>SUM(G2-E2)/E2</f>
        <v>-7.8282828282828284E-3</v>
      </c>
      <c r="I2" s="87">
        <v>8389</v>
      </c>
      <c r="J2" s="81">
        <f>SUM(I2-G2)/G2</f>
        <v>6.7574446424026463E-2</v>
      </c>
      <c r="M2" s="119"/>
      <c r="N2" s="120"/>
      <c r="O2" s="32"/>
      <c r="P2" s="32"/>
      <c r="Q2" s="32"/>
      <c r="R2" s="32"/>
      <c r="S2" s="32"/>
      <c r="T2" s="32"/>
      <c r="U2" s="32"/>
    </row>
    <row r="3" spans="1:21" x14ac:dyDescent="0.25">
      <c r="A3" s="103" t="s">
        <v>46</v>
      </c>
      <c r="B3" s="104"/>
      <c r="C3" s="105"/>
      <c r="D3" s="106"/>
      <c r="E3" s="106"/>
      <c r="F3" s="107"/>
      <c r="G3" s="106"/>
      <c r="H3" s="31"/>
      <c r="I3" s="104"/>
      <c r="J3" s="129"/>
      <c r="M3" s="119"/>
      <c r="N3" s="120"/>
      <c r="O3" s="32"/>
      <c r="P3" s="32"/>
      <c r="Q3" s="32"/>
      <c r="R3" s="32"/>
      <c r="S3" s="32"/>
      <c r="T3" s="32"/>
      <c r="U3" s="32"/>
    </row>
    <row r="4" spans="1:21" x14ac:dyDescent="0.25">
      <c r="A4" s="102" t="s">
        <v>34</v>
      </c>
      <c r="B4" s="87">
        <v>326</v>
      </c>
      <c r="C4" s="87">
        <v>394</v>
      </c>
      <c r="D4" s="81">
        <f>SUM(C4-B4)/B4</f>
        <v>0.20858895705521471</v>
      </c>
      <c r="E4" s="88">
        <v>400</v>
      </c>
      <c r="F4" s="81">
        <f>SUM(E4-C4)/C4</f>
        <v>1.5228426395939087E-2</v>
      </c>
      <c r="G4" s="88">
        <v>427</v>
      </c>
      <c r="H4" s="81">
        <f t="shared" ref="H4:H30" si="0">SUM(G4-E4)/E4</f>
        <v>6.7500000000000004E-2</v>
      </c>
      <c r="I4" s="87">
        <v>360</v>
      </c>
      <c r="J4" s="81">
        <f>SUM(I4-G4)/G4</f>
        <v>-0.15690866510538642</v>
      </c>
      <c r="M4" s="119"/>
      <c r="N4" s="120"/>
      <c r="O4" s="32"/>
      <c r="P4" s="32"/>
      <c r="Q4" s="32"/>
      <c r="R4" s="32"/>
      <c r="S4" s="32"/>
      <c r="T4" s="32"/>
      <c r="U4" s="32"/>
    </row>
    <row r="5" spans="1:21" x14ac:dyDescent="0.25">
      <c r="A5" s="103" t="s">
        <v>33</v>
      </c>
      <c r="B5" s="82"/>
      <c r="C5" s="90"/>
      <c r="D5" s="78"/>
      <c r="E5" s="78"/>
      <c r="F5" s="83"/>
      <c r="G5" s="78"/>
      <c r="H5" s="31"/>
      <c r="I5" s="82"/>
      <c r="J5" s="129"/>
      <c r="M5" s="119"/>
      <c r="N5" s="120"/>
      <c r="O5" s="32"/>
      <c r="P5" s="32"/>
      <c r="Q5" s="32"/>
      <c r="R5" s="32"/>
      <c r="S5" s="32"/>
      <c r="T5" s="32"/>
      <c r="U5" s="32"/>
    </row>
    <row r="6" spans="1:21" x14ac:dyDescent="0.25">
      <c r="A6" s="102" t="s">
        <v>35</v>
      </c>
      <c r="B6" s="87">
        <v>1255</v>
      </c>
      <c r="C6" s="87">
        <v>1353</v>
      </c>
      <c r="D6" s="81">
        <f t="shared" ref="D6:D30" si="1">SUM(C6-B6)/B6</f>
        <v>7.8087649402390436E-2</v>
      </c>
      <c r="E6" s="87">
        <v>1580</v>
      </c>
      <c r="F6" s="81">
        <f>SUM(E6-C6)/C6</f>
        <v>0.16777531411677754</v>
      </c>
      <c r="G6" s="87">
        <v>1571</v>
      </c>
      <c r="H6" s="81">
        <f t="shared" si="0"/>
        <v>-5.6962025316455696E-3</v>
      </c>
      <c r="I6" s="87">
        <v>1440</v>
      </c>
      <c r="J6" s="81">
        <f>SUM(I6-G6)/G6</f>
        <v>-8.3386378103119038E-2</v>
      </c>
      <c r="M6" s="119"/>
      <c r="N6" s="120"/>
      <c r="O6" s="32"/>
      <c r="P6" s="32"/>
      <c r="Q6" s="32"/>
      <c r="R6" s="32"/>
      <c r="S6" s="32"/>
      <c r="T6" s="32"/>
      <c r="U6" s="32"/>
    </row>
    <row r="7" spans="1:21" x14ac:dyDescent="0.25">
      <c r="A7" s="103" t="s">
        <v>33</v>
      </c>
      <c r="B7" s="82"/>
      <c r="C7" s="90"/>
      <c r="D7" s="31"/>
      <c r="E7" s="78"/>
      <c r="F7" s="83"/>
      <c r="G7" s="78"/>
      <c r="H7" s="31"/>
      <c r="I7" s="82"/>
      <c r="J7" s="129"/>
      <c r="M7" s="119"/>
      <c r="N7" s="120"/>
      <c r="O7" s="32"/>
      <c r="P7" s="32"/>
      <c r="Q7" s="32"/>
      <c r="R7" s="32"/>
      <c r="S7" s="32"/>
      <c r="T7" s="32"/>
      <c r="U7" s="32"/>
    </row>
    <row r="8" spans="1:21" x14ac:dyDescent="0.25">
      <c r="A8" s="102" t="s">
        <v>36</v>
      </c>
      <c r="B8" s="87">
        <v>6577</v>
      </c>
      <c r="C8" s="87">
        <v>6629</v>
      </c>
      <c r="D8" s="81">
        <f t="shared" si="1"/>
        <v>7.9063402767219088E-3</v>
      </c>
      <c r="E8" s="87">
        <v>7563</v>
      </c>
      <c r="F8" s="81">
        <f>SUM(E8-C8)/C8</f>
        <v>0.14089606275456329</v>
      </c>
      <c r="G8" s="87">
        <v>6484</v>
      </c>
      <c r="H8" s="81">
        <f t="shared" si="0"/>
        <v>-0.14266825333862224</v>
      </c>
      <c r="I8" s="116">
        <v>7114</v>
      </c>
      <c r="J8" s="81">
        <f>SUM(I8-G8)/G8</f>
        <v>9.7162245527452187E-2</v>
      </c>
      <c r="M8" s="119"/>
      <c r="N8" s="120"/>
      <c r="O8" s="32"/>
      <c r="P8" s="32"/>
      <c r="Q8" s="32"/>
      <c r="R8" s="32"/>
      <c r="S8" s="32"/>
      <c r="T8" s="32"/>
      <c r="U8" s="32"/>
    </row>
    <row r="9" spans="1:21" x14ac:dyDescent="0.25">
      <c r="A9" s="103" t="s">
        <v>33</v>
      </c>
      <c r="B9" s="82"/>
      <c r="C9" s="90"/>
      <c r="D9" s="31"/>
      <c r="E9" s="78"/>
      <c r="F9" s="83"/>
      <c r="G9" s="78"/>
      <c r="H9" s="31"/>
      <c r="I9" s="91"/>
      <c r="J9" s="129"/>
      <c r="M9" s="119"/>
      <c r="N9" s="120"/>
      <c r="O9" s="32"/>
      <c r="P9" s="32"/>
      <c r="Q9" s="32"/>
      <c r="R9" s="32"/>
      <c r="S9" s="32"/>
      <c r="T9" s="32"/>
      <c r="U9" s="32"/>
    </row>
    <row r="10" spans="1:21" x14ac:dyDescent="0.25">
      <c r="A10" s="102" t="s">
        <v>13</v>
      </c>
      <c r="B10" s="87">
        <v>387</v>
      </c>
      <c r="C10" s="87">
        <v>366</v>
      </c>
      <c r="D10" s="81">
        <f t="shared" si="1"/>
        <v>-5.4263565891472867E-2</v>
      </c>
      <c r="E10" s="88">
        <v>411</v>
      </c>
      <c r="F10" s="81">
        <f>SUM(E10-C10)/C10</f>
        <v>0.12295081967213115</v>
      </c>
      <c r="G10" s="88">
        <v>433</v>
      </c>
      <c r="H10" s="81">
        <f t="shared" si="0"/>
        <v>5.3527980535279802E-2</v>
      </c>
      <c r="I10" s="116">
        <v>445</v>
      </c>
      <c r="J10" s="81">
        <f>SUM(I10-G10)/G10</f>
        <v>2.771362586605081E-2</v>
      </c>
      <c r="M10" s="119"/>
      <c r="N10" s="120"/>
      <c r="T10" s="32"/>
      <c r="U10" s="32"/>
    </row>
    <row r="11" spans="1:21" x14ac:dyDescent="0.25">
      <c r="A11" s="103" t="s">
        <v>33</v>
      </c>
      <c r="B11" s="82"/>
      <c r="C11" s="91"/>
      <c r="D11" s="31"/>
      <c r="E11" s="79"/>
      <c r="F11" s="84"/>
      <c r="G11" s="79"/>
      <c r="H11" s="31"/>
      <c r="I11" s="113"/>
      <c r="J11" s="129"/>
      <c r="M11" s="119"/>
      <c r="N11" s="120"/>
      <c r="P11" t="s">
        <v>40</v>
      </c>
      <c r="T11" s="32"/>
      <c r="U11" s="32"/>
    </row>
    <row r="12" spans="1:21" x14ac:dyDescent="0.25">
      <c r="A12" s="102" t="s">
        <v>14</v>
      </c>
      <c r="B12" s="89">
        <v>0.61</v>
      </c>
      <c r="C12" s="89">
        <v>0.64</v>
      </c>
      <c r="D12" s="81">
        <f t="shared" si="1"/>
        <v>4.9180327868852507E-2</v>
      </c>
      <c r="E12" s="89">
        <v>0.67</v>
      </c>
      <c r="F12" s="81">
        <f>SUM(E12-C12)/C12</f>
        <v>4.6875000000000042E-2</v>
      </c>
      <c r="G12" s="89">
        <v>0.68</v>
      </c>
      <c r="H12" s="81">
        <f>SUM(G12-E12)/E12</f>
        <v>1.492537313432837E-2</v>
      </c>
      <c r="I12" s="136">
        <v>0.61</v>
      </c>
      <c r="J12" s="81">
        <f>SUM(I12-G12)/G12</f>
        <v>-0.10294117647058831</v>
      </c>
      <c r="M12" s="119"/>
      <c r="N12" s="121"/>
      <c r="T12" s="32"/>
      <c r="U12" s="32"/>
    </row>
    <row r="13" spans="1:21" x14ac:dyDescent="0.25">
      <c r="A13" s="108"/>
      <c r="B13" s="94"/>
      <c r="C13" s="95"/>
      <c r="D13" s="31"/>
      <c r="E13" s="96"/>
      <c r="F13" s="31"/>
      <c r="G13" s="96"/>
      <c r="H13" s="31"/>
      <c r="I13" s="91"/>
      <c r="J13" s="130"/>
      <c r="M13" s="119"/>
      <c r="N13" s="122"/>
      <c r="T13" s="32"/>
      <c r="U13" s="32"/>
    </row>
    <row r="14" spans="1:21" x14ac:dyDescent="0.25">
      <c r="A14" s="102" t="s">
        <v>15</v>
      </c>
      <c r="B14" s="87">
        <v>10753</v>
      </c>
      <c r="C14" s="87">
        <v>6777</v>
      </c>
      <c r="D14" s="81">
        <f t="shared" si="1"/>
        <v>-0.36975727703896588</v>
      </c>
      <c r="E14" s="87">
        <v>5104</v>
      </c>
      <c r="F14" s="81">
        <f>SUM(E14-C14)/C14</f>
        <v>-0.24686439427475285</v>
      </c>
      <c r="G14" s="87">
        <v>6971</v>
      </c>
      <c r="H14" s="81">
        <f t="shared" si="0"/>
        <v>0.36579153605015674</v>
      </c>
      <c r="I14" s="116">
        <v>8475</v>
      </c>
      <c r="J14" s="81">
        <f>SUM(I14-G14)/G14</f>
        <v>0.21575096829723139</v>
      </c>
      <c r="M14" s="119"/>
      <c r="N14" s="120"/>
      <c r="T14" s="32"/>
      <c r="U14" s="32"/>
    </row>
    <row r="15" spans="1:21" x14ac:dyDescent="0.25">
      <c r="A15" s="103" t="s">
        <v>37</v>
      </c>
      <c r="B15" s="85"/>
      <c r="C15" s="90"/>
      <c r="D15" s="31"/>
      <c r="E15" s="78"/>
      <c r="F15" s="83"/>
      <c r="G15" s="78"/>
      <c r="H15" s="31"/>
      <c r="I15" s="91"/>
      <c r="J15" s="129"/>
      <c r="M15" s="119"/>
      <c r="N15" s="120"/>
      <c r="T15" s="32"/>
      <c r="U15" s="32"/>
    </row>
    <row r="16" spans="1:21" x14ac:dyDescent="0.25">
      <c r="A16" s="102" t="s">
        <v>38</v>
      </c>
      <c r="B16" s="87">
        <v>1109</v>
      </c>
      <c r="C16" s="87">
        <v>1080</v>
      </c>
      <c r="D16" s="81">
        <f t="shared" si="1"/>
        <v>-2.6149684400360685E-2</v>
      </c>
      <c r="E16" s="88">
        <v>485</v>
      </c>
      <c r="F16" s="81">
        <f>SUM(E16-C16)/C16</f>
        <v>-0.55092592592592593</v>
      </c>
      <c r="G16" s="88">
        <v>724</v>
      </c>
      <c r="H16" s="81">
        <f t="shared" si="0"/>
        <v>0.4927835051546392</v>
      </c>
      <c r="I16" s="116">
        <v>910</v>
      </c>
      <c r="J16" s="81">
        <f>SUM(I16-G16)/G16</f>
        <v>0.25690607734806631</v>
      </c>
      <c r="M16" s="119"/>
      <c r="N16" s="120"/>
      <c r="P16" t="s">
        <v>40</v>
      </c>
      <c r="T16" s="32"/>
      <c r="U16" s="32"/>
    </row>
    <row r="17" spans="1:21" x14ac:dyDescent="0.25">
      <c r="A17" s="103" t="s">
        <v>39</v>
      </c>
      <c r="B17" s="85"/>
      <c r="C17" s="90"/>
      <c r="D17" s="31"/>
      <c r="E17" s="78"/>
      <c r="F17" s="83"/>
      <c r="G17" s="78"/>
      <c r="H17" s="31"/>
      <c r="I17" s="91"/>
      <c r="J17" s="129"/>
      <c r="M17" s="119"/>
      <c r="N17" s="120"/>
      <c r="T17" s="32"/>
      <c r="U17" s="32"/>
    </row>
    <row r="18" spans="1:21" x14ac:dyDescent="0.25">
      <c r="A18" s="102" t="s">
        <v>19</v>
      </c>
      <c r="B18" s="87">
        <v>1484</v>
      </c>
      <c r="C18" s="87">
        <v>1207</v>
      </c>
      <c r="D18" s="81">
        <f t="shared" si="1"/>
        <v>-0.18665768194070081</v>
      </c>
      <c r="E18" s="88">
        <v>894</v>
      </c>
      <c r="F18" s="81">
        <f>SUM(E18-C18)/C18</f>
        <v>-0.25932062966031483</v>
      </c>
      <c r="G18" s="87">
        <v>1528</v>
      </c>
      <c r="H18" s="81">
        <f t="shared" si="0"/>
        <v>0.70917225950783003</v>
      </c>
      <c r="I18" s="116">
        <v>1438</v>
      </c>
      <c r="J18" s="81">
        <f>SUM(I18-G18)/G18</f>
        <v>-5.8900523560209424E-2</v>
      </c>
      <c r="M18" s="119"/>
      <c r="N18" s="120"/>
      <c r="T18" s="32"/>
      <c r="U18" s="32"/>
    </row>
    <row r="19" spans="1:21" x14ac:dyDescent="0.25">
      <c r="A19" s="103" t="s">
        <v>20</v>
      </c>
      <c r="B19" s="85"/>
      <c r="C19" s="90"/>
      <c r="D19" s="31"/>
      <c r="E19" s="78"/>
      <c r="F19" s="83"/>
      <c r="G19" s="78"/>
      <c r="H19" s="31"/>
      <c r="I19" s="91"/>
      <c r="J19" s="129"/>
      <c r="M19" s="119"/>
      <c r="N19" s="120"/>
      <c r="Q19" t="s">
        <v>40</v>
      </c>
      <c r="T19" s="32"/>
      <c r="U19" s="32"/>
    </row>
    <row r="20" spans="1:21" x14ac:dyDescent="0.25">
      <c r="A20" s="102" t="s">
        <v>21</v>
      </c>
      <c r="B20" s="87">
        <v>513</v>
      </c>
      <c r="C20" s="87">
        <v>484</v>
      </c>
      <c r="D20" s="81">
        <f t="shared" si="1"/>
        <v>-5.6530214424951264E-2</v>
      </c>
      <c r="E20" s="88">
        <v>481</v>
      </c>
      <c r="F20" s="81">
        <f>SUM(E20-C20)/C20</f>
        <v>-6.1983471074380167E-3</v>
      </c>
      <c r="G20" s="88">
        <v>450</v>
      </c>
      <c r="H20" s="81">
        <f t="shared" si="0"/>
        <v>-6.4449064449064453E-2</v>
      </c>
      <c r="I20" s="116">
        <v>410</v>
      </c>
      <c r="J20" s="81">
        <f>SUM(I20-G20)/G20</f>
        <v>-8.8888888888888892E-2</v>
      </c>
      <c r="M20" s="119"/>
      <c r="N20" s="120"/>
      <c r="T20" s="32"/>
      <c r="U20" s="32"/>
    </row>
    <row r="21" spans="1:21" x14ac:dyDescent="0.25">
      <c r="A21" s="103" t="s">
        <v>22</v>
      </c>
      <c r="B21" s="85"/>
      <c r="C21" s="90"/>
      <c r="D21" s="31"/>
      <c r="E21" s="78"/>
      <c r="F21" s="83"/>
      <c r="G21" s="78"/>
      <c r="H21" s="31"/>
      <c r="I21" s="91"/>
      <c r="J21" s="129"/>
      <c r="M21" s="119"/>
      <c r="N21" s="120"/>
      <c r="T21" s="32"/>
      <c r="U21" s="32"/>
    </row>
    <row r="22" spans="1:21" x14ac:dyDescent="0.25">
      <c r="A22" s="102" t="s">
        <v>23</v>
      </c>
      <c r="B22" s="87">
        <v>200</v>
      </c>
      <c r="C22" s="87">
        <v>206</v>
      </c>
      <c r="D22" s="81">
        <f t="shared" si="1"/>
        <v>0.03</v>
      </c>
      <c r="E22" s="88">
        <v>242</v>
      </c>
      <c r="F22" s="81">
        <f>SUM(E22-C22)/C22</f>
        <v>0.17475728155339806</v>
      </c>
      <c r="G22" s="88">
        <v>203</v>
      </c>
      <c r="H22" s="81">
        <f t="shared" si="0"/>
        <v>-0.16115702479338842</v>
      </c>
      <c r="I22" s="116">
        <v>172</v>
      </c>
      <c r="J22" s="81">
        <f>SUM(I22-G22)/G22</f>
        <v>-0.15270935960591134</v>
      </c>
      <c r="M22" s="119"/>
      <c r="N22" s="120"/>
      <c r="T22" s="32"/>
      <c r="U22" s="32"/>
    </row>
    <row r="23" spans="1:21" x14ac:dyDescent="0.25">
      <c r="A23" s="103" t="s">
        <v>24</v>
      </c>
      <c r="B23" s="85"/>
      <c r="C23" s="90"/>
      <c r="D23" s="31"/>
      <c r="E23" s="78"/>
      <c r="F23" s="83"/>
      <c r="G23" s="78"/>
      <c r="H23" s="31"/>
      <c r="I23" s="115"/>
      <c r="J23" s="129"/>
      <c r="M23" s="119"/>
      <c r="N23" s="123"/>
      <c r="O23" s="32"/>
      <c r="P23" s="32"/>
      <c r="Q23" s="32"/>
      <c r="R23" s="32"/>
      <c r="S23" s="32"/>
      <c r="T23" s="32"/>
      <c r="U23" s="32"/>
    </row>
    <row r="24" spans="1:21" x14ac:dyDescent="0.25">
      <c r="A24" s="142" t="s">
        <v>25</v>
      </c>
      <c r="B24" s="143">
        <v>0.37569444444444444</v>
      </c>
      <c r="C24" s="143">
        <v>0.27500000000000002</v>
      </c>
      <c r="D24" s="144">
        <f t="shared" si="1"/>
        <v>-0.26802218114602583</v>
      </c>
      <c r="E24" s="145">
        <v>0.27638888888888891</v>
      </c>
      <c r="F24" s="144">
        <f>SUM(E24-C24)/C24</f>
        <v>5.0505050505050319E-3</v>
      </c>
      <c r="G24" s="145">
        <v>0.27638888888888891</v>
      </c>
      <c r="H24" s="144">
        <f t="shared" si="0"/>
        <v>0</v>
      </c>
      <c r="I24" s="145">
        <v>0.28263888888888888</v>
      </c>
      <c r="J24" s="144">
        <f>SUM(I24-G24)/G24</f>
        <v>2.2613065326633083E-2</v>
      </c>
      <c r="M24" s="119"/>
      <c r="N24" s="124"/>
      <c r="O24" s="32"/>
      <c r="P24" s="32"/>
      <c r="Q24" s="32"/>
      <c r="R24" s="32"/>
      <c r="S24" s="32"/>
      <c r="T24" s="32"/>
      <c r="U24" s="32"/>
    </row>
    <row r="25" spans="1:21" x14ac:dyDescent="0.25">
      <c r="A25" s="146" t="s">
        <v>41</v>
      </c>
      <c r="B25" s="147"/>
      <c r="C25" s="147"/>
      <c r="D25" s="144"/>
      <c r="E25" s="148"/>
      <c r="F25" s="144"/>
      <c r="G25" s="149"/>
      <c r="H25" s="144"/>
      <c r="I25" s="143"/>
      <c r="J25" s="150"/>
      <c r="M25" s="119"/>
      <c r="N25" s="92"/>
      <c r="O25" s="32"/>
      <c r="P25" s="32"/>
      <c r="Q25" s="32"/>
      <c r="R25" s="32"/>
      <c r="S25" s="32"/>
      <c r="T25" s="32"/>
      <c r="U25" s="32"/>
    </row>
    <row r="26" spans="1:21" x14ac:dyDescent="0.25">
      <c r="A26" s="142" t="s">
        <v>27</v>
      </c>
      <c r="B26" s="143">
        <v>0.42291666666666666</v>
      </c>
      <c r="C26" s="143">
        <v>0.48541666666666666</v>
      </c>
      <c r="D26" s="144">
        <f t="shared" si="1"/>
        <v>0.14778325123152711</v>
      </c>
      <c r="E26" s="145">
        <v>0.57777777777777772</v>
      </c>
      <c r="F26" s="144">
        <f>SUM(E26-C26)/C26</f>
        <v>0.19027181688125883</v>
      </c>
      <c r="G26" s="145">
        <v>0.29652777777777778</v>
      </c>
      <c r="H26" s="144">
        <f t="shared" si="0"/>
        <v>-0.48677884615384609</v>
      </c>
      <c r="I26" s="151">
        <v>0.29583333333333334</v>
      </c>
      <c r="J26" s="144">
        <f>SUM(I26-G26)/G26</f>
        <v>-2.3419203747072517E-3</v>
      </c>
      <c r="M26" s="119"/>
      <c r="N26" s="124"/>
      <c r="O26" s="32"/>
      <c r="P26" s="32"/>
      <c r="Q26" s="32"/>
      <c r="R26" s="32"/>
      <c r="S26" s="32"/>
      <c r="T26" s="32"/>
      <c r="U26" s="32"/>
    </row>
    <row r="27" spans="1:21" x14ac:dyDescent="0.25">
      <c r="A27" s="103" t="s">
        <v>41</v>
      </c>
      <c r="B27" s="85"/>
      <c r="C27" s="90"/>
      <c r="D27" s="31"/>
      <c r="E27" s="86"/>
      <c r="F27" s="83"/>
      <c r="G27" s="78"/>
      <c r="H27" s="31"/>
      <c r="I27" s="91"/>
      <c r="J27" s="129"/>
      <c r="M27" s="119"/>
      <c r="N27" s="123"/>
      <c r="O27" s="32"/>
      <c r="P27" s="32"/>
      <c r="Q27" s="32"/>
      <c r="R27" s="32"/>
      <c r="S27" s="32"/>
      <c r="T27" s="32"/>
      <c r="U27" s="32"/>
    </row>
    <row r="28" spans="1:21" x14ac:dyDescent="0.25">
      <c r="A28" s="102" t="s">
        <v>28</v>
      </c>
      <c r="B28" s="87">
        <f>SUM(B2+B14+B16+B18)</f>
        <v>20639</v>
      </c>
      <c r="C28" s="87">
        <f>SUM(C2+C14+C16+C18)</f>
        <v>16542</v>
      </c>
      <c r="D28" s="81">
        <f t="shared" si="1"/>
        <v>-0.19850767963564125</v>
      </c>
      <c r="E28" s="87">
        <f>SUM(E2+E14+E16+E18)</f>
        <v>14403</v>
      </c>
      <c r="F28" s="81">
        <f>SUM(E28-C28)/C28</f>
        <v>-0.12930721799056946</v>
      </c>
      <c r="G28" s="87">
        <f>SUM(G2+G14+G16+G18)</f>
        <v>17081</v>
      </c>
      <c r="H28" s="81">
        <f t="shared" si="0"/>
        <v>0.18593348607928903</v>
      </c>
      <c r="I28" s="87">
        <f>SUM(I2+I14+I16+I18)</f>
        <v>19212</v>
      </c>
      <c r="J28" s="81">
        <f>SUM(I28-G28)/G28</f>
        <v>0.12475850360049177</v>
      </c>
      <c r="M28" s="119"/>
      <c r="N28" s="120"/>
      <c r="O28" s="32"/>
      <c r="P28" s="32"/>
      <c r="Q28" s="32"/>
      <c r="R28" s="32"/>
      <c r="S28" s="32"/>
      <c r="T28" s="32"/>
      <c r="U28" s="32"/>
    </row>
    <row r="29" spans="1:21" x14ac:dyDescent="0.25">
      <c r="A29" s="103" t="s">
        <v>29</v>
      </c>
      <c r="B29" s="85"/>
      <c r="C29" s="90"/>
      <c r="D29" s="31"/>
      <c r="E29" s="78"/>
      <c r="F29" s="31"/>
      <c r="G29" s="78"/>
      <c r="H29" s="31"/>
      <c r="I29" s="114"/>
      <c r="J29" s="129"/>
      <c r="M29" s="119"/>
      <c r="N29" s="123"/>
    </row>
    <row r="30" spans="1:21" ht="30.75" customHeight="1" x14ac:dyDescent="0.25">
      <c r="A30" s="109" t="s">
        <v>30</v>
      </c>
      <c r="B30" s="110">
        <v>22035</v>
      </c>
      <c r="C30" s="110">
        <v>18557</v>
      </c>
      <c r="D30" s="111">
        <f t="shared" si="1"/>
        <v>-0.15783980031767642</v>
      </c>
      <c r="E30" s="110">
        <v>20690</v>
      </c>
      <c r="F30" s="111">
        <f>SUM(E30-C30)/C30</f>
        <v>0.11494314813816889</v>
      </c>
      <c r="G30" s="110">
        <v>22549</v>
      </c>
      <c r="H30" s="111">
        <f t="shared" si="0"/>
        <v>8.9850169163847263E-2</v>
      </c>
      <c r="I30" s="137">
        <v>24384</v>
      </c>
      <c r="J30" s="111">
        <f>SUM(I30-G30)/G30</f>
        <v>8.1378331633331857E-2</v>
      </c>
      <c r="M30" s="125"/>
      <c r="N30" s="126"/>
    </row>
    <row r="31" spans="1:21" x14ac:dyDescent="0.25">
      <c r="A31" s="133" t="s">
        <v>43</v>
      </c>
      <c r="B31" s="132"/>
      <c r="C31" s="131"/>
      <c r="D31" s="119"/>
      <c r="E31" s="131"/>
      <c r="F31" s="119"/>
      <c r="G31" s="131"/>
      <c r="H31" s="119"/>
      <c r="J31" s="119"/>
      <c r="M31" s="119"/>
      <c r="N31" s="127"/>
    </row>
    <row r="32" spans="1:21" x14ac:dyDescent="0.25">
      <c r="A32" s="134" t="s">
        <v>42</v>
      </c>
      <c r="I32" s="135"/>
      <c r="N32" s="128"/>
    </row>
    <row r="33" spans="1:13" x14ac:dyDescent="0.25">
      <c r="A33" s="138"/>
      <c r="B33" s="92"/>
      <c r="C33" s="92"/>
      <c r="D33" s="139"/>
      <c r="E33" s="92"/>
      <c r="F33" s="92"/>
      <c r="G33" s="92"/>
      <c r="H33" s="93"/>
      <c r="I33" s="80"/>
      <c r="J33" s="93"/>
      <c r="K33" s="32"/>
      <c r="M33" s="93"/>
    </row>
    <row r="34" spans="1:13" x14ac:dyDescent="0.25">
      <c r="A34" s="140"/>
      <c r="B34" s="92"/>
      <c r="C34" s="92"/>
      <c r="D34" s="139"/>
      <c r="E34" s="92"/>
      <c r="F34" s="92"/>
      <c r="G34" s="92"/>
      <c r="H34" s="93"/>
      <c r="I34" s="92"/>
      <c r="J34" s="93"/>
      <c r="K34" s="32"/>
    </row>
    <row r="35" spans="1:13" x14ac:dyDescent="0.25">
      <c r="A35" s="32"/>
      <c r="B35" s="32"/>
      <c r="D35" s="141"/>
      <c r="I35" s="32"/>
      <c r="K35" s="32"/>
    </row>
    <row r="36" spans="1:13" x14ac:dyDescent="0.25">
      <c r="A36" s="92"/>
      <c r="B36" s="92"/>
      <c r="C36" s="92"/>
      <c r="D36" s="139"/>
      <c r="E36" s="92"/>
      <c r="F36" s="92"/>
      <c r="G36" s="92"/>
      <c r="H36" s="93"/>
      <c r="I36" s="92"/>
      <c r="J36" s="93"/>
      <c r="K36" s="32"/>
    </row>
    <row r="37" spans="1:13" x14ac:dyDescent="0.25">
      <c r="A37" s="32"/>
      <c r="B37" s="32"/>
      <c r="D37" s="141"/>
      <c r="I37" s="32"/>
      <c r="K37" s="32"/>
    </row>
    <row r="38" spans="1:13" x14ac:dyDescent="0.25">
      <c r="A38" s="32"/>
      <c r="B38" s="32"/>
      <c r="D38" s="141"/>
      <c r="I38" s="32"/>
      <c r="K38" s="32"/>
    </row>
    <row r="39" spans="1:13" x14ac:dyDescent="0.25">
      <c r="A39" s="32"/>
      <c r="B39" s="32"/>
      <c r="D39" s="141"/>
      <c r="I39" s="32"/>
      <c r="K39" s="32"/>
    </row>
  </sheetData>
  <pageMargins left="0.7" right="0.7" top="0.75" bottom="0.75" header="0.3" footer="0.3"/>
  <pageSetup paperSize="5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d44802-3e1a-4c37-8c17-698381bea7d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4F9A1388A2824D847CE6A7DEBE9420" ma:contentTypeVersion="12" ma:contentTypeDescription="Create a new document." ma:contentTypeScope="" ma:versionID="bf5600cb98464077f7ea868a321fb64d">
  <xsd:schema xmlns:xsd="http://www.w3.org/2001/XMLSchema" xmlns:xs="http://www.w3.org/2001/XMLSchema" xmlns:p="http://schemas.microsoft.com/office/2006/metadata/properties" xmlns:ns3="9cd44802-3e1a-4c37-8c17-698381bea7de" xmlns:ns4="70170694-8eb8-4b12-b7ec-f73823e5a0e3" targetNamespace="http://schemas.microsoft.com/office/2006/metadata/properties" ma:root="true" ma:fieldsID="9209d09a6ff927a97750af931ffc5ae1" ns3:_="" ns4:_="">
    <xsd:import namespace="9cd44802-3e1a-4c37-8c17-698381bea7de"/>
    <xsd:import namespace="70170694-8eb8-4b12-b7ec-f73823e5a0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44802-3e1a-4c37-8c17-698381bea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70694-8eb8-4b12-b7ec-f73823e5a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D5194-DF0F-4E25-AFE8-9F4E9B33B45A}">
  <ds:schemaRefs>
    <ds:schemaRef ds:uri="http://schemas.microsoft.com/office/2006/metadata/properties"/>
    <ds:schemaRef ds:uri="http://schemas.microsoft.com/office/infopath/2007/PartnerControls"/>
    <ds:schemaRef ds:uri="9cd44802-3e1a-4c37-8c17-698381bea7de"/>
  </ds:schemaRefs>
</ds:datastoreItem>
</file>

<file path=customXml/itemProps2.xml><?xml version="1.0" encoding="utf-8"?>
<ds:datastoreItem xmlns:ds="http://schemas.openxmlformats.org/officeDocument/2006/customXml" ds:itemID="{BA65301E-89A0-4A1B-8F98-9934A5CED1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45AB1E-C109-4960-9053-E166DA4BB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44802-3e1a-4c37-8c17-698381bea7de"/>
    <ds:schemaRef ds:uri="70170694-8eb8-4b12-b7ec-f73823e5a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to 2024 4 year comparison</vt:lpstr>
      <vt:lpstr>2021-2025 year comparision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Darlene Dunne</dc:creator>
  <cp:keywords/>
  <dc:description/>
  <cp:lastModifiedBy>Darlene Dunne</cp:lastModifiedBy>
  <cp:revision/>
  <cp:lastPrinted>2026-02-09T17:18:59Z</cp:lastPrinted>
  <dcterms:created xsi:type="dcterms:W3CDTF">2024-09-23T19:43:41Z</dcterms:created>
  <dcterms:modified xsi:type="dcterms:W3CDTF">2026-04-06T19:15:49Z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0x0101008F4F9A1388A2824D847CE6A7DEBE9420</vt:lpwstr>
  </property>
</Properties>
</file>